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cic.ca\files\Media\COMGEN FILING\... Programs\Crop Insurance\2025 Dry Conditions\DYLA\"/>
    </mc:Choice>
  </mc:AlternateContent>
  <xr:revisionPtr revIDLastSave="0" documentId="8_{B89998E0-89A3-4E48-B675-F4276266F679}" xr6:coauthVersionLast="47" xr6:coauthVersionMax="47" xr10:uidLastSave="{00000000-0000-0000-0000-000000000000}"/>
  <bookViews>
    <workbookView xWindow="-120" yWindow="-120" windowWidth="29040" windowHeight="15720" firstSheet="1" activeTab="1" xr2:uid="{38FE1923-C21D-4D15-91CF-087F5AC6B746}"/>
  </bookViews>
  <sheets>
    <sheet name="Instructions" sheetId="3" state="hidden" r:id="rId1"/>
    <sheet name="Worksheet" sheetId="1" r:id="rId2"/>
    <sheet name="Tables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12" i="1"/>
  <c r="J22" i="1" l="1"/>
  <c r="J23" i="1" l="1"/>
  <c r="J24" i="1" s="1"/>
  <c r="J25" i="1" s="1"/>
  <c r="J26" i="1" s="1"/>
  <c r="J27" i="1" s="1"/>
</calcChain>
</file>

<file path=xl/sharedStrings.xml><?xml version="1.0" encoding="utf-8"?>
<sst xmlns="http://schemas.openxmlformats.org/spreadsheetml/2006/main" count="62" uniqueCount="60">
  <si>
    <t>Contract Name</t>
  </si>
  <si>
    <t>Contract Number</t>
  </si>
  <si>
    <t>Crop Year</t>
  </si>
  <si>
    <t>Date</t>
  </si>
  <si>
    <t>Acres:</t>
  </si>
  <si>
    <t>Crop:</t>
  </si>
  <si>
    <t>HRS Wheat</t>
  </si>
  <si>
    <t>RM</t>
  </si>
  <si>
    <t>QTR</t>
  </si>
  <si>
    <t>SEC</t>
  </si>
  <si>
    <t>TWP</t>
  </si>
  <si>
    <t>RGE</t>
  </si>
  <si>
    <t>MER</t>
  </si>
  <si>
    <t>Quarter:</t>
  </si>
  <si>
    <t>Count #</t>
  </si>
  <si>
    <t>Head count per
 3ft X 3ft Square</t>
  </si>
  <si>
    <t>Average Seeds per Head</t>
  </si>
  <si>
    <t>Seeds per Sqare Yard</t>
  </si>
  <si>
    <t>Total Seeds</t>
  </si>
  <si>
    <t>Estimated Harvest Loss:</t>
  </si>
  <si>
    <t>High</t>
  </si>
  <si>
    <t>Average Seeds per count</t>
  </si>
  <si>
    <t>Convert to KG per SQ YD</t>
  </si>
  <si>
    <t>Convert to KG per Acre</t>
  </si>
  <si>
    <t>APPRAISAL (KG)</t>
  </si>
  <si>
    <t xml:space="preserve">Appraisal (bu) </t>
  </si>
  <si>
    <t>Crop</t>
  </si>
  <si>
    <t>Seeds per KG</t>
  </si>
  <si>
    <t>KG to Bu</t>
  </si>
  <si>
    <t>Rating</t>
  </si>
  <si>
    <t>Harvest Loss</t>
  </si>
  <si>
    <t>Low</t>
  </si>
  <si>
    <t>Durum Wheat</t>
  </si>
  <si>
    <t>Med</t>
  </si>
  <si>
    <t>Barley</t>
  </si>
  <si>
    <t>Oats</t>
  </si>
  <si>
    <t>Fall Rye</t>
  </si>
  <si>
    <t>ESRS Wheat</t>
  </si>
  <si>
    <t>SWS Wheat</t>
  </si>
  <si>
    <t>Spring Rye</t>
  </si>
  <si>
    <t>Triticale</t>
  </si>
  <si>
    <t>Winter Wheat</t>
  </si>
  <si>
    <t>CPS Wheat</t>
  </si>
  <si>
    <t>Pre-Harvest Worksheet</t>
  </si>
  <si>
    <r>
      <t xml:space="preserve">This is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an official Saskatchewan Crop Insurance Corporation appraisal form. 
The intent of this worksheet is to support producers to help them make on farm decisions when considering putting a crop to an alternate use (cutting and baling) in response to the 2023 Doubled Low Yield Appraisal.</t>
    </r>
  </si>
  <si>
    <t>Please Note: Complete a new worksheet for each crop type</t>
  </si>
  <si>
    <r>
      <rPr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The totals will automatically calculate based on the crop type, plant and seed counts </t>
    </r>
  </si>
  <si>
    <r>
      <rPr>
        <b/>
        <sz val="11"/>
        <color rgb="FFFF0000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 xml:space="preserve"> Enter in the Contract Name</t>
    </r>
  </si>
  <si>
    <r>
      <rPr>
        <b/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Enter in the Contract Number</t>
    </r>
  </si>
  <si>
    <r>
      <rPr>
        <b/>
        <sz val="11"/>
        <color rgb="FFFF0000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>The number of acres the counts represent</t>
    </r>
  </si>
  <si>
    <r>
      <rPr>
        <b/>
        <sz val="11"/>
        <color rgb="FFFF0000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 xml:space="preserve"> Select from the drop down the crop type intended for alternate use</t>
    </r>
  </si>
  <si>
    <r>
      <t xml:space="preserve">The </t>
    </r>
    <r>
      <rPr>
        <b/>
        <sz val="11"/>
        <color theme="1"/>
        <rFont val="Calibri"/>
        <family val="2"/>
        <scheme val="minor"/>
      </rPr>
      <t>Appraisal (bu</t>
    </r>
    <r>
      <rPr>
        <sz val="11"/>
        <color theme="1"/>
        <rFont val="Calibri"/>
        <family val="2"/>
        <scheme val="minor"/>
      </rPr>
      <t>) at the bottom of the sheet is the estimated yield to help determine if the crop is below a Double Low Yield Appraisal threshold.</t>
    </r>
  </si>
  <si>
    <r>
      <rPr>
        <b/>
        <sz val="11"/>
        <color rgb="FFFF0000"/>
        <rFont val="Calibri"/>
        <family val="2"/>
        <scheme val="minor"/>
      </rPr>
      <t xml:space="preserve">6. </t>
    </r>
    <r>
      <rPr>
        <sz val="11"/>
        <color theme="1"/>
        <rFont val="Calibri"/>
        <family val="2"/>
        <scheme val="minor"/>
      </rPr>
      <t>Take multiple counts throughout the field, trying to ensure they are representative of the whole area (best looking area, worst looking area and average looking area)</t>
    </r>
  </si>
  <si>
    <r>
      <rPr>
        <b/>
        <sz val="11"/>
        <color rgb="FFFF0000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Enter in the Legal Land Location (LLD) of the field counts are taken on.
If counts are taken on more than one LLD please note all LLDs on form</t>
    </r>
  </si>
  <si>
    <r>
      <rPr>
        <b/>
        <sz val="11"/>
        <color rgb="FFFF0000"/>
        <rFont val="Calibri"/>
        <family val="2"/>
        <scheme val="minor"/>
      </rPr>
      <t xml:space="preserve">8. </t>
    </r>
    <r>
      <rPr>
        <sz val="11"/>
        <color theme="1"/>
        <rFont val="Calibri"/>
        <family val="2"/>
        <scheme val="minor"/>
      </rPr>
      <t xml:space="preserve">Select from the estimated harvest loss drop down, High, Med, or Low </t>
    </r>
  </si>
  <si>
    <t>This worksheetsheet is to be used for informational purposes only.</t>
  </si>
  <si>
    <r>
      <rPr>
        <b/>
        <sz val="11"/>
        <color rgb="FFFF0000"/>
        <rFont val="Calibri"/>
        <family val="2"/>
        <scheme val="minor"/>
      </rPr>
      <t xml:space="preserve">7. </t>
    </r>
    <r>
      <rPr>
        <sz val="11"/>
        <color theme="1"/>
        <rFont val="Calibri"/>
        <family val="2"/>
        <scheme val="minor"/>
      </rPr>
      <t xml:space="preserve">If Head sizes are variable in the 3ft x 3ft square area. Determine the average seed counts per head.  </t>
    </r>
  </si>
  <si>
    <t xml:space="preserve">Example: Count the total seeds on 3 large heads, seeds on 3 medium heads, and seeds on 3 small heads, then divide the total by 9 to reach the average seeds per head. </t>
  </si>
  <si>
    <t>Example: short plants with a thin stand that will be swathed and then combined would have a high harvest loss, where as a taller thin crop that is going to be straight cut might be medium or low harvest loss.</t>
  </si>
  <si>
    <t>It is important to select the crop type to ensure accurate automatic calculation. 
If the crop is not available in the dropdown menu, please contact your local SCIC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</si>
</sst>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409]d\-mmm\-yy;@"/>
    <numFmt numFmtId="166" formatCode="#,##0.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sz val="2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13" xfId="0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wrapText="1" indent="2"/>
    </xf>
    <xf numFmtId="0" fontId="11" fillId="0" borderId="0" xfId="0" applyFont="1" applyAlignment="1">
      <alignment horizontal="left" wrapText="1" indent="3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4" fillId="0" borderId="14" xfId="0" applyNumberFormat="1" applyFont="1" applyBorder="1" applyAlignment="1" applyProtection="1">
      <alignment horizontal="center" vertical="center"/>
      <protection locked="0"/>
    </xf>
    <xf numFmtId="165" fontId="4" fillId="0" borderId="15" xfId="0" applyNumberFormat="1" applyFont="1" applyBorder="1" applyAlignment="1" applyProtection="1">
      <alignment horizontal="center" vertical="center"/>
      <protection locked="0"/>
    </xf>
    <xf numFmtId="165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3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top" wrapText="1"/>
    </xf>
    <xf numFmtId="3" fontId="4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right" vertical="center"/>
    </xf>
    <xf numFmtId="166" fontId="4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0</xdr:rowOff>
    </xdr:from>
    <xdr:to>
      <xdr:col>6</xdr:col>
      <xdr:colOff>2466974</xdr:colOff>
      <xdr:row>26</xdr:row>
      <xdr:rowOff>189662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4BDB0A-7AE4-8F45-D850-6413DC44E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9" y="0"/>
          <a:ext cx="6029325" cy="68762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D44867-407E-4003-93EB-FBF487D08074}" name="Table1" displayName="Table1" ref="A1:C12" totalsRowShown="0">
  <autoFilter ref="A1:C12" xr:uid="{BDD44867-407E-4003-93EB-FBF487D08074}"/>
  <tableColumns count="3">
    <tableColumn id="1" xr3:uid="{7C22B749-2CD1-4C17-9359-1F848B732D76}" name="Crop"/>
    <tableColumn id="2" xr3:uid="{204CF8F4-B75B-4B84-A579-F303D700B934}" name="Seeds per KG"/>
    <tableColumn id="3" xr3:uid="{4AD7F4EA-60C8-4A81-BB45-34EC2D63CF5A}" name="KG to Bu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359FD2-E796-4858-A1E6-43B5623F4FB6}" name="Table2" displayName="Table2" ref="E1:F4" totalsRowShown="0">
  <autoFilter ref="E1:F4" xr:uid="{CC359FD2-E796-4858-A1E6-43B5623F4FB6}"/>
  <tableColumns count="2">
    <tableColumn id="1" xr3:uid="{3D6B1B73-3EF1-491A-9C2F-E8CB6C93A24E}" name="Rating"/>
    <tableColumn id="2" xr3:uid="{ACE9F6FF-B800-47F0-99C1-2B354F35BE95}" name="Harvest Loss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F94C4-E035-4423-86E3-F36C3AA37F53}">
  <dimension ref="I2:I29"/>
  <sheetViews>
    <sheetView topLeftCell="A4" workbookViewId="0">
      <selection activeCell="I11" sqref="I11"/>
    </sheetView>
  </sheetViews>
  <sheetFormatPr defaultRowHeight="15" x14ac:dyDescent="0.25"/>
  <cols>
    <col min="7" max="7" width="37.7109375" customWidth="1"/>
    <col min="8" max="8" width="2.85546875" customWidth="1"/>
    <col min="9" max="9" width="78.7109375" bestFit="1" customWidth="1"/>
  </cols>
  <sheetData>
    <row r="2" spans="9:9" x14ac:dyDescent="0.25">
      <c r="I2" s="8" t="s">
        <v>45</v>
      </c>
    </row>
    <row r="4" spans="9:9" x14ac:dyDescent="0.25">
      <c r="I4" t="s">
        <v>47</v>
      </c>
    </row>
    <row r="6" spans="9:9" x14ac:dyDescent="0.25">
      <c r="I6" t="s">
        <v>48</v>
      </c>
    </row>
    <row r="8" spans="9:9" x14ac:dyDescent="0.25">
      <c r="I8" t="s">
        <v>49</v>
      </c>
    </row>
    <row r="10" spans="9:9" x14ac:dyDescent="0.25">
      <c r="I10" t="s">
        <v>50</v>
      </c>
    </row>
    <row r="11" spans="9:9" ht="31.5" customHeight="1" x14ac:dyDescent="0.25">
      <c r="I11" s="10" t="s">
        <v>59</v>
      </c>
    </row>
    <row r="13" spans="9:9" ht="30" x14ac:dyDescent="0.25">
      <c r="I13" s="10" t="s">
        <v>53</v>
      </c>
    </row>
    <row r="14" spans="9:9" x14ac:dyDescent="0.25">
      <c r="I14" s="2"/>
    </row>
    <row r="15" spans="9:9" ht="30" x14ac:dyDescent="0.25">
      <c r="I15" s="10" t="s">
        <v>52</v>
      </c>
    </row>
    <row r="17" spans="9:9" ht="30" x14ac:dyDescent="0.25">
      <c r="I17" s="10" t="s">
        <v>56</v>
      </c>
    </row>
    <row r="18" spans="9:9" ht="45" x14ac:dyDescent="0.25">
      <c r="I18" s="12" t="s">
        <v>57</v>
      </c>
    </row>
    <row r="20" spans="9:9" x14ac:dyDescent="0.25">
      <c r="I20" t="s">
        <v>54</v>
      </c>
    </row>
    <row r="21" spans="9:9" ht="45" x14ac:dyDescent="0.25">
      <c r="I21" s="11" t="s">
        <v>58</v>
      </c>
    </row>
    <row r="23" spans="9:9" x14ac:dyDescent="0.25">
      <c r="I23" t="s">
        <v>46</v>
      </c>
    </row>
    <row r="26" spans="9:9" ht="30" x14ac:dyDescent="0.25">
      <c r="I26" s="10" t="s">
        <v>51</v>
      </c>
    </row>
    <row r="29" spans="9:9" x14ac:dyDescent="0.25">
      <c r="I29" s="9" t="s">
        <v>55</v>
      </c>
    </row>
  </sheetData>
  <sheetProtection algorithmName="SHA-512" hashValue="88sXrdmLx/Y3vfsntYsc71aPOFSdHduK+IdijzHEISUDpO4AsWE9Ztv0dy6Q5kc1qP2ynE2aScKYZugFoVSTRQ==" saltValue="+8uR6+Tai58gZXnPLM+bgw==" spinCount="100000" sheet="1" objects="1" scenarios="1" selectLockedCell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0BE7A-B2D3-4512-BEE1-1456D19530D9}">
  <sheetPr>
    <pageSetUpPr fitToPage="1"/>
  </sheetPr>
  <dimension ref="B1:N30"/>
  <sheetViews>
    <sheetView showGridLines="0" tabSelected="1" workbookViewId="0">
      <selection activeCell="F12" sqref="F12:I12"/>
    </sheetView>
  </sheetViews>
  <sheetFormatPr defaultRowHeight="15" x14ac:dyDescent="0.25"/>
  <cols>
    <col min="1" max="1" width="2.85546875" customWidth="1"/>
    <col min="2" max="3" width="13.85546875" customWidth="1"/>
    <col min="4" max="4" width="16.7109375" customWidth="1"/>
    <col min="6" max="6" width="10.42578125" customWidth="1"/>
    <col min="7" max="7" width="10.5703125" customWidth="1"/>
    <col min="8" max="13" width="5.5703125" customWidth="1"/>
  </cols>
  <sheetData>
    <row r="1" spans="2:14" ht="51" customHeight="1" thickBot="1" x14ac:dyDescent="0.3">
      <c r="B1" s="42" t="s">
        <v>43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2:14" x14ac:dyDescent="0.25">
      <c r="B2" s="25" t="s">
        <v>0</v>
      </c>
      <c r="C2" s="26"/>
      <c r="D2" s="26"/>
      <c r="E2" s="26"/>
      <c r="F2" s="26" t="s">
        <v>1</v>
      </c>
      <c r="G2" s="26"/>
      <c r="H2" s="19" t="s">
        <v>2</v>
      </c>
      <c r="I2" s="19"/>
      <c r="J2" s="19"/>
      <c r="K2" s="19" t="s">
        <v>3</v>
      </c>
      <c r="L2" s="19"/>
      <c r="M2" s="20"/>
    </row>
    <row r="3" spans="2:14" ht="23.45" customHeight="1" thickBot="1" x14ac:dyDescent="0.3">
      <c r="B3" s="27"/>
      <c r="C3" s="28"/>
      <c r="D3" s="28"/>
      <c r="E3" s="29"/>
      <c r="F3" s="32"/>
      <c r="G3" s="29"/>
      <c r="H3" s="24">
        <v>2025</v>
      </c>
      <c r="I3" s="24"/>
      <c r="J3" s="24"/>
      <c r="K3" s="21"/>
      <c r="L3" s="22"/>
      <c r="M3" s="23"/>
    </row>
    <row r="4" spans="2:14" ht="15.75" thickBot="1" x14ac:dyDescent="0.3"/>
    <row r="5" spans="2:14" ht="6.6" customHeight="1" x14ac:dyDescent="0.25">
      <c r="B5" s="33" t="s">
        <v>4</v>
      </c>
      <c r="C5" s="34">
        <v>100</v>
      </c>
      <c r="D5" s="35"/>
    </row>
    <row r="6" spans="2:14" ht="15.75" thickBot="1" x14ac:dyDescent="0.3">
      <c r="B6" s="13"/>
      <c r="C6" s="15"/>
      <c r="D6" s="16"/>
    </row>
    <row r="7" spans="2:14" ht="8.4499999999999993" customHeight="1" x14ac:dyDescent="0.25">
      <c r="B7" s="13" t="s">
        <v>5</v>
      </c>
      <c r="C7" s="15" t="s">
        <v>6</v>
      </c>
      <c r="D7" s="16"/>
      <c r="G7" s="5"/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7" t="s">
        <v>12</v>
      </c>
    </row>
    <row r="8" spans="2:14" x14ac:dyDescent="0.25">
      <c r="B8" s="13"/>
      <c r="C8" s="15"/>
      <c r="D8" s="16"/>
      <c r="G8" s="13" t="s">
        <v>13</v>
      </c>
      <c r="H8" s="30"/>
      <c r="I8" s="30"/>
      <c r="J8" s="30"/>
      <c r="K8" s="30"/>
      <c r="L8" s="30"/>
      <c r="M8" s="39"/>
    </row>
    <row r="9" spans="2:14" ht="15.75" thickBot="1" x14ac:dyDescent="0.3">
      <c r="B9" s="14"/>
      <c r="C9" s="17"/>
      <c r="D9" s="18"/>
      <c r="G9" s="14"/>
      <c r="H9" s="31"/>
      <c r="I9" s="31"/>
      <c r="J9" s="31"/>
      <c r="K9" s="31"/>
      <c r="L9" s="31"/>
      <c r="M9" s="40"/>
    </row>
    <row r="11" spans="2:14" ht="43.15" customHeight="1" x14ac:dyDescent="0.3">
      <c r="B11" s="4" t="s">
        <v>14</v>
      </c>
      <c r="C11" s="37" t="s">
        <v>15</v>
      </c>
      <c r="D11" s="37"/>
      <c r="E11" s="37"/>
      <c r="F11" s="38" t="s">
        <v>16</v>
      </c>
      <c r="G11" s="38"/>
      <c r="H11" s="38"/>
      <c r="I11" s="38"/>
      <c r="J11" s="38" t="s">
        <v>17</v>
      </c>
      <c r="K11" s="38"/>
      <c r="L11" s="38"/>
      <c r="M11" s="38"/>
      <c r="N11" s="38"/>
    </row>
    <row r="12" spans="2:14" ht="28.9" customHeight="1" x14ac:dyDescent="0.25">
      <c r="B12" s="3">
        <v>1</v>
      </c>
      <c r="C12" s="36"/>
      <c r="D12" s="36"/>
      <c r="E12" s="36"/>
      <c r="F12" s="36"/>
      <c r="G12" s="36"/>
      <c r="H12" s="36"/>
      <c r="I12" s="36"/>
      <c r="J12" s="41" t="str">
        <f>IF(OR(ISBLANK(C12),ISBLANK(F12)),"",C12*F12)</f>
        <v/>
      </c>
      <c r="K12" s="41"/>
      <c r="L12" s="41"/>
      <c r="M12" s="41"/>
      <c r="N12" s="41"/>
    </row>
    <row r="13" spans="2:14" ht="28.9" customHeight="1" x14ac:dyDescent="0.25">
      <c r="B13" s="3">
        <v>2</v>
      </c>
      <c r="C13" s="36"/>
      <c r="D13" s="36"/>
      <c r="E13" s="36"/>
      <c r="F13" s="36"/>
      <c r="G13" s="36"/>
      <c r="H13" s="36"/>
      <c r="I13" s="36"/>
      <c r="J13" s="41" t="str">
        <f t="shared" ref="J13:J21" si="0">IF(OR(ISBLANK(C13),ISBLANK(F13)),"",C13*F13)</f>
        <v/>
      </c>
      <c r="K13" s="41"/>
      <c r="L13" s="41"/>
      <c r="M13" s="41"/>
      <c r="N13" s="41"/>
    </row>
    <row r="14" spans="2:14" ht="28.9" customHeight="1" x14ac:dyDescent="0.25">
      <c r="B14" s="3">
        <v>3</v>
      </c>
      <c r="C14" s="36"/>
      <c r="D14" s="36"/>
      <c r="E14" s="36"/>
      <c r="F14" s="36"/>
      <c r="G14" s="36"/>
      <c r="H14" s="36"/>
      <c r="I14" s="36"/>
      <c r="J14" s="41" t="str">
        <f t="shared" si="0"/>
        <v/>
      </c>
      <c r="K14" s="41"/>
      <c r="L14" s="41"/>
      <c r="M14" s="41"/>
      <c r="N14" s="41"/>
    </row>
    <row r="15" spans="2:14" ht="28.9" customHeight="1" x14ac:dyDescent="0.25">
      <c r="B15" s="3">
        <v>4</v>
      </c>
      <c r="C15" s="36"/>
      <c r="D15" s="36"/>
      <c r="E15" s="36"/>
      <c r="F15" s="36"/>
      <c r="G15" s="36"/>
      <c r="H15" s="36"/>
      <c r="I15" s="36"/>
      <c r="J15" s="41" t="str">
        <f t="shared" si="0"/>
        <v/>
      </c>
      <c r="K15" s="41"/>
      <c r="L15" s="41"/>
      <c r="M15" s="41"/>
      <c r="N15" s="41"/>
    </row>
    <row r="16" spans="2:14" ht="28.9" customHeight="1" x14ac:dyDescent="0.25">
      <c r="B16" s="3">
        <v>5</v>
      </c>
      <c r="C16" s="36"/>
      <c r="D16" s="36"/>
      <c r="E16" s="36"/>
      <c r="F16" s="36"/>
      <c r="G16" s="36"/>
      <c r="H16" s="36"/>
      <c r="I16" s="36"/>
      <c r="J16" s="41" t="str">
        <f t="shared" si="0"/>
        <v/>
      </c>
      <c r="K16" s="41"/>
      <c r="L16" s="41"/>
      <c r="M16" s="41"/>
      <c r="N16" s="41"/>
    </row>
    <row r="17" spans="2:14" ht="28.9" customHeight="1" x14ac:dyDescent="0.25">
      <c r="B17" s="3">
        <v>6</v>
      </c>
      <c r="C17" s="36"/>
      <c r="D17" s="36"/>
      <c r="E17" s="36"/>
      <c r="F17" s="36"/>
      <c r="G17" s="36"/>
      <c r="H17" s="36"/>
      <c r="I17" s="36"/>
      <c r="J17" s="41" t="str">
        <f t="shared" si="0"/>
        <v/>
      </c>
      <c r="K17" s="41"/>
      <c r="L17" s="41"/>
      <c r="M17" s="41"/>
      <c r="N17" s="41"/>
    </row>
    <row r="18" spans="2:14" ht="28.9" customHeight="1" x14ac:dyDescent="0.25">
      <c r="B18" s="3">
        <v>7</v>
      </c>
      <c r="C18" s="36"/>
      <c r="D18" s="36"/>
      <c r="E18" s="36"/>
      <c r="F18" s="36"/>
      <c r="G18" s="36"/>
      <c r="H18" s="36"/>
      <c r="I18" s="36"/>
      <c r="J18" s="41" t="str">
        <f t="shared" si="0"/>
        <v/>
      </c>
      <c r="K18" s="41"/>
      <c r="L18" s="41"/>
      <c r="M18" s="41"/>
      <c r="N18" s="41"/>
    </row>
    <row r="19" spans="2:14" ht="28.9" customHeight="1" x14ac:dyDescent="0.25">
      <c r="B19" s="3">
        <v>8</v>
      </c>
      <c r="C19" s="36"/>
      <c r="D19" s="36"/>
      <c r="E19" s="36"/>
      <c r="F19" s="36"/>
      <c r="G19" s="36"/>
      <c r="H19" s="36"/>
      <c r="I19" s="36"/>
      <c r="J19" s="41" t="str">
        <f t="shared" si="0"/>
        <v/>
      </c>
      <c r="K19" s="41"/>
      <c r="L19" s="41"/>
      <c r="M19" s="41"/>
      <c r="N19" s="41"/>
    </row>
    <row r="20" spans="2:14" ht="28.9" customHeight="1" x14ac:dyDescent="0.25">
      <c r="B20" s="3">
        <v>9</v>
      </c>
      <c r="C20" s="36"/>
      <c r="D20" s="36"/>
      <c r="E20" s="36"/>
      <c r="F20" s="36"/>
      <c r="G20" s="36"/>
      <c r="H20" s="36"/>
      <c r="I20" s="36"/>
      <c r="J20" s="41" t="str">
        <f t="shared" si="0"/>
        <v/>
      </c>
      <c r="K20" s="41"/>
      <c r="L20" s="41"/>
      <c r="M20" s="41"/>
      <c r="N20" s="41"/>
    </row>
    <row r="21" spans="2:14" ht="28.9" customHeight="1" x14ac:dyDescent="0.25">
      <c r="B21" s="3">
        <v>10</v>
      </c>
      <c r="C21" s="36"/>
      <c r="D21" s="36"/>
      <c r="E21" s="36"/>
      <c r="F21" s="36"/>
      <c r="G21" s="36"/>
      <c r="H21" s="36"/>
      <c r="I21" s="36"/>
      <c r="J21" s="41" t="str">
        <f t="shared" si="0"/>
        <v/>
      </c>
      <c r="K21" s="41"/>
      <c r="L21" s="41"/>
      <c r="M21" s="41"/>
      <c r="N21" s="41"/>
    </row>
    <row r="22" spans="2:14" ht="34.15" customHeight="1" thickBot="1" x14ac:dyDescent="0.3">
      <c r="G22" s="48" t="s">
        <v>18</v>
      </c>
      <c r="H22" s="48"/>
      <c r="I22" s="48"/>
      <c r="J22" s="44">
        <f>IF(SUM(J12:N21)=0,0,SUM(J12:N21))</f>
        <v>0</v>
      </c>
      <c r="K22" s="44"/>
      <c r="L22" s="44"/>
      <c r="M22" s="44"/>
      <c r="N22" s="44"/>
    </row>
    <row r="23" spans="2:14" ht="34.15" customHeight="1" thickBot="1" x14ac:dyDescent="0.3">
      <c r="B23" s="46" t="s">
        <v>19</v>
      </c>
      <c r="C23" s="47"/>
      <c r="D23" s="1" t="s">
        <v>20</v>
      </c>
      <c r="G23" s="45" t="s">
        <v>21</v>
      </c>
      <c r="H23" s="45"/>
      <c r="I23" s="45"/>
      <c r="J23" s="49" t="e">
        <f>J22/COUNT(C12:E21)</f>
        <v>#DIV/0!</v>
      </c>
      <c r="K23" s="49"/>
      <c r="L23" s="49"/>
      <c r="M23" s="49"/>
      <c r="N23" s="49"/>
    </row>
    <row r="24" spans="2:14" ht="34.15" customHeight="1" x14ac:dyDescent="0.25">
      <c r="G24" s="45" t="s">
        <v>22</v>
      </c>
      <c r="H24" s="45"/>
      <c r="I24" s="45"/>
      <c r="J24" s="50" t="e">
        <f>ROUND(J23/VLOOKUP(C7,Tables!A1:C12,2,FALSE),5)</f>
        <v>#DIV/0!</v>
      </c>
      <c r="K24" s="50"/>
      <c r="L24" s="50"/>
      <c r="M24" s="50"/>
      <c r="N24" s="50"/>
    </row>
    <row r="25" spans="2:14" ht="34.15" customHeight="1" x14ac:dyDescent="0.25">
      <c r="G25" s="45" t="s">
        <v>23</v>
      </c>
      <c r="H25" s="45"/>
      <c r="I25" s="45"/>
      <c r="J25" s="44" t="e">
        <f>ROUND(J24*4840,0)</f>
        <v>#DIV/0!</v>
      </c>
      <c r="K25" s="44"/>
      <c r="L25" s="44"/>
      <c r="M25" s="44"/>
      <c r="N25" s="44"/>
    </row>
    <row r="26" spans="2:14" ht="34.15" customHeight="1" x14ac:dyDescent="0.25">
      <c r="G26" s="51" t="s">
        <v>24</v>
      </c>
      <c r="H26" s="51"/>
      <c r="I26" s="51"/>
      <c r="J26" s="44" t="e">
        <f>IF(ISBLANK(D23),J25,J25-ROUND(J25*VLOOKUP(D23,Tables!E1:F4,2,FALSE),0))</f>
        <v>#DIV/0!</v>
      </c>
      <c r="K26" s="44"/>
      <c r="L26" s="44"/>
      <c r="M26" s="44"/>
      <c r="N26" s="44"/>
    </row>
    <row r="27" spans="2:14" ht="34.9" customHeight="1" x14ac:dyDescent="0.25">
      <c r="G27" s="45" t="s">
        <v>25</v>
      </c>
      <c r="H27" s="45"/>
      <c r="I27" s="45"/>
      <c r="J27" s="52" t="e">
        <f>ROUND(J26*VLOOKUP(C7,Tables!A1:C12,3,FALSE),1)</f>
        <v>#DIV/0!</v>
      </c>
      <c r="K27" s="52"/>
      <c r="L27" s="52"/>
      <c r="M27" s="52"/>
      <c r="N27" s="52"/>
    </row>
    <row r="28" spans="2:14" ht="45.75" customHeight="1" x14ac:dyDescent="0.25">
      <c r="B28" s="43" t="s">
        <v>44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  <row r="29" spans="2:14" ht="34.9" customHeight="1" x14ac:dyDescent="0.25"/>
    <row r="30" spans="2:14" ht="34.9" customHeight="1" x14ac:dyDescent="0.25"/>
  </sheetData>
  <sheetProtection algorithmName="SHA-512" hashValue="P7Bqlwf3K3HpkzolMUGWBVJiORLDF1BHB7W2Q3t1/ONOKsQZ+OJaZA8vjsQ4bqGiEvhCQhKsPGP0OQ65JgCx0Q==" saltValue="peZniJwBfp008ETJbXSQ4w==" spinCount="100000" sheet="1" objects="1" scenarios="1" selectLockedCells="1"/>
  <mergeCells count="67">
    <mergeCell ref="G26:I26"/>
    <mergeCell ref="J27:N27"/>
    <mergeCell ref="J21:N21"/>
    <mergeCell ref="J14:N14"/>
    <mergeCell ref="J15:N15"/>
    <mergeCell ref="J16:N16"/>
    <mergeCell ref="F18:I18"/>
    <mergeCell ref="F19:I19"/>
    <mergeCell ref="F20:I20"/>
    <mergeCell ref="F15:I15"/>
    <mergeCell ref="F16:I16"/>
    <mergeCell ref="J17:N17"/>
    <mergeCell ref="J18:N18"/>
    <mergeCell ref="J19:N19"/>
    <mergeCell ref="B1:N1"/>
    <mergeCell ref="B28:N28"/>
    <mergeCell ref="J26:N26"/>
    <mergeCell ref="G27:I27"/>
    <mergeCell ref="B23:C23"/>
    <mergeCell ref="G22:I22"/>
    <mergeCell ref="J22:N22"/>
    <mergeCell ref="G23:I23"/>
    <mergeCell ref="J23:N23"/>
    <mergeCell ref="G24:I24"/>
    <mergeCell ref="J24:N24"/>
    <mergeCell ref="G25:I25"/>
    <mergeCell ref="J25:N25"/>
    <mergeCell ref="J20:N20"/>
    <mergeCell ref="F21:I21"/>
    <mergeCell ref="F17:I17"/>
    <mergeCell ref="C21:E21"/>
    <mergeCell ref="C15:E15"/>
    <mergeCell ref="C16:E16"/>
    <mergeCell ref="C17:E17"/>
    <mergeCell ref="C18:E18"/>
    <mergeCell ref="C19:E19"/>
    <mergeCell ref="C20:E20"/>
    <mergeCell ref="C14:E14"/>
    <mergeCell ref="I8:I9"/>
    <mergeCell ref="J8:J9"/>
    <mergeCell ref="K8:K9"/>
    <mergeCell ref="L8:L9"/>
    <mergeCell ref="C11:E11"/>
    <mergeCell ref="F11:I11"/>
    <mergeCell ref="J11:N11"/>
    <mergeCell ref="C12:E12"/>
    <mergeCell ref="C13:E13"/>
    <mergeCell ref="M8:M9"/>
    <mergeCell ref="F12:I12"/>
    <mergeCell ref="F13:I13"/>
    <mergeCell ref="F14:I14"/>
    <mergeCell ref="J12:N12"/>
    <mergeCell ref="J13:N13"/>
    <mergeCell ref="B7:B9"/>
    <mergeCell ref="C7:D9"/>
    <mergeCell ref="K2:M2"/>
    <mergeCell ref="K3:M3"/>
    <mergeCell ref="H2:J2"/>
    <mergeCell ref="H3:J3"/>
    <mergeCell ref="B2:E2"/>
    <mergeCell ref="B3:E3"/>
    <mergeCell ref="G8:G9"/>
    <mergeCell ref="H8:H9"/>
    <mergeCell ref="F2:G2"/>
    <mergeCell ref="F3:G3"/>
    <mergeCell ref="B5:B6"/>
    <mergeCell ref="C5:D6"/>
  </mergeCells>
  <pageMargins left="0.7" right="0.7" top="0.75" bottom="0.75" header="0.3" footer="0.3"/>
  <pageSetup scale="7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09A4FF2-B946-4808-8673-1FC5307EC16A}">
          <x14:formula1>
            <xm:f>Tables!$A$2:$A$12</xm:f>
          </x14:formula1>
          <xm:sqref>C7:D9</xm:sqref>
        </x14:dataValidation>
        <x14:dataValidation type="list" allowBlank="1" showInputMessage="1" showErrorMessage="1" xr:uid="{B7DF8318-5409-4130-8BD7-327565CFE674}">
          <x14:formula1>
            <xm:f>Tables!$E$2:$E4</xm:f>
          </x14:formula1>
          <xm:sqref>D23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4D47E-4369-400C-AC89-68DF8240A656}">
  <dimension ref="A1:F12"/>
  <sheetViews>
    <sheetView workbookViewId="0">
      <selection activeCell="G16" sqref="G16"/>
    </sheetView>
  </sheetViews>
  <sheetFormatPr defaultRowHeight="15" x14ac:dyDescent="0.25"/>
  <cols>
    <col min="2" max="2" width="14.28515625" customWidth="1"/>
    <col min="3" max="3" width="10.140625" customWidth="1"/>
    <col min="6" max="6" width="13.42578125" customWidth="1"/>
  </cols>
  <sheetData>
    <row r="1" spans="1:6" x14ac:dyDescent="0.25">
      <c r="A1" t="s">
        <v>26</v>
      </c>
      <c r="B1" t="s">
        <v>27</v>
      </c>
      <c r="C1" t="s">
        <v>28</v>
      </c>
      <c r="E1" t="s">
        <v>29</v>
      </c>
      <c r="F1" t="s">
        <v>30</v>
      </c>
    </row>
    <row r="2" spans="1:6" x14ac:dyDescent="0.25">
      <c r="A2" t="s">
        <v>6</v>
      </c>
      <c r="B2">
        <v>31300</v>
      </c>
      <c r="C2">
        <v>3.6740000000000002E-2</v>
      </c>
      <c r="E2" t="s">
        <v>31</v>
      </c>
      <c r="F2">
        <v>0</v>
      </c>
    </row>
    <row r="3" spans="1:6" x14ac:dyDescent="0.25">
      <c r="A3" t="s">
        <v>32</v>
      </c>
      <c r="B3">
        <v>23400</v>
      </c>
      <c r="C3">
        <v>3.6740000000000002E-2</v>
      </c>
      <c r="E3" t="s">
        <v>33</v>
      </c>
      <c r="F3">
        <v>0.05</v>
      </c>
    </row>
    <row r="4" spans="1:6" x14ac:dyDescent="0.25">
      <c r="A4" t="s">
        <v>34</v>
      </c>
      <c r="B4">
        <v>25300</v>
      </c>
      <c r="C4">
        <v>4.5929999999999999E-2</v>
      </c>
      <c r="E4" t="s">
        <v>20</v>
      </c>
      <c r="F4">
        <v>0.1</v>
      </c>
    </row>
    <row r="5" spans="1:6" x14ac:dyDescent="0.25">
      <c r="A5" t="s">
        <v>35</v>
      </c>
      <c r="B5">
        <v>29800</v>
      </c>
      <c r="C5">
        <v>6.4839999999999995E-2</v>
      </c>
    </row>
    <row r="6" spans="1:6" x14ac:dyDescent="0.25">
      <c r="A6" t="s">
        <v>36</v>
      </c>
      <c r="B6">
        <v>33100</v>
      </c>
      <c r="C6">
        <v>3.9370000000000002E-2</v>
      </c>
    </row>
    <row r="7" spans="1:6" x14ac:dyDescent="0.25">
      <c r="A7" t="s">
        <v>37</v>
      </c>
      <c r="B7">
        <v>23100</v>
      </c>
      <c r="C7">
        <v>3.6740000000000002E-2</v>
      </c>
    </row>
    <row r="8" spans="1:6" x14ac:dyDescent="0.25">
      <c r="A8" t="s">
        <v>38</v>
      </c>
      <c r="B8">
        <v>28100</v>
      </c>
      <c r="C8">
        <v>3.6740000000000002E-2</v>
      </c>
    </row>
    <row r="9" spans="1:6" x14ac:dyDescent="0.25">
      <c r="A9" t="s">
        <v>39</v>
      </c>
      <c r="B9">
        <v>37300</v>
      </c>
      <c r="C9">
        <v>3.9370000000000002E-2</v>
      </c>
    </row>
    <row r="10" spans="1:6" x14ac:dyDescent="0.25">
      <c r="A10" t="s">
        <v>40</v>
      </c>
      <c r="B10">
        <v>23300</v>
      </c>
      <c r="C10">
        <v>3.9370000000000002E-2</v>
      </c>
    </row>
    <row r="11" spans="1:6" x14ac:dyDescent="0.25">
      <c r="A11" t="s">
        <v>41</v>
      </c>
      <c r="B11">
        <v>32400</v>
      </c>
      <c r="C11">
        <v>3.6740000000000002E-2</v>
      </c>
    </row>
    <row r="12" spans="1:6" x14ac:dyDescent="0.25">
      <c r="A12" t="s">
        <v>42</v>
      </c>
      <c r="B12">
        <v>26600</v>
      </c>
      <c r="C12">
        <v>3.6740000000000002E-2</v>
      </c>
    </row>
  </sheetData>
  <sheetProtection algorithmName="SHA-512" hashValue="rEO/OaMNkRW7tUB5WD2ox6i+g+CZPqiPwTySJsIB6CY41IqpnmDTa4cQOoIp8vYza9F1laNgJRNGXPBoSv/+/w==" saltValue="k9Zv3rI5F2j1cni0xSs+Gg==" spinCount="100000" sheet="1" objects="1" scenarios="1" selectLockedCells="1" selectUnlockedCells="1"/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9B26417FC02A448203FBE41FCB5F93" ma:contentTypeVersion="18" ma:contentTypeDescription="Create a new document." ma:contentTypeScope="" ma:versionID="116aace1eaaf93cc0f527ac630c3e1d4">
  <xsd:schema xmlns:xsd="http://www.w3.org/2001/XMLSchema" xmlns:xs="http://www.w3.org/2001/XMLSchema" xmlns:p="http://schemas.microsoft.com/office/2006/metadata/properties" xmlns:ns2="fc17b853-60be-42e8-9060-a04d75f3d68e" xmlns:ns3="5a012d80-5d8e-4d41-9dfc-1c79ab81e652" xmlns:ns4="20575025-4fa9-41b6-a813-27e1706a4bac" targetNamespace="http://schemas.microsoft.com/office/2006/metadata/properties" ma:root="true" ma:fieldsID="7e6db161fc51991f1ce0315dc42e07a0" ns2:_="" ns3:_="" ns4:_="">
    <xsd:import namespace="fc17b853-60be-42e8-9060-a04d75f3d68e"/>
    <xsd:import namespace="5a012d80-5d8e-4d41-9dfc-1c79ab81e652"/>
    <xsd:import namespace="20575025-4fa9-41b6-a813-27e1706a4b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7b853-60be-42e8-9060-a04d75f3d6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c671577-0aac-48f2-b3c0-c885cb24ea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12d80-5d8e-4d41-9dfc-1c79ab81e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75025-4fa9-41b6-a813-27e1706a4bac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061160d-09dc-44c4-ab05-50aac5ed5965}" ma:internalName="TaxCatchAll" ma:showField="CatchAllData" ma:web="5a012d80-5d8e-4d41-9dfc-1c79ab81e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575025-4fa9-41b6-a813-27e1706a4bac"/>
    <lcf76f155ced4ddcb4097134ff3c332f xmlns="fc17b853-60be-42e8-9060-a04d75f3d68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B45301-F142-4983-A6FF-06E6A3F5B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17b853-60be-42e8-9060-a04d75f3d68e"/>
    <ds:schemaRef ds:uri="5a012d80-5d8e-4d41-9dfc-1c79ab81e652"/>
    <ds:schemaRef ds:uri="20575025-4fa9-41b6-a813-27e1706a4b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9C5615-37A2-49AF-A930-938D8C7B45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453B70-4D10-4279-9AA6-7172694B12A0}">
  <ds:schemaRefs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20575025-4fa9-41b6-a813-27e1706a4bac"/>
    <ds:schemaRef ds:uri="http://schemas.microsoft.com/office/infopath/2007/PartnerControls"/>
    <ds:schemaRef ds:uri="5a012d80-5d8e-4d41-9dfc-1c79ab81e652"/>
    <ds:schemaRef ds:uri="http://www.w3.org/XML/1998/namespace"/>
    <ds:schemaRef ds:uri="fc17b853-60be-42e8-9060-a04d75f3d68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Worksheet</vt:lpstr>
      <vt:lpstr>Tables</vt:lpstr>
    </vt:vector>
  </TitlesOfParts>
  <Manager/>
  <Company>Saskatchewan Crop Insurance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Hulston, Lorelei SCIC</dc:creator>
  <cp:keywords/>
  <dc:description/>
  <cp:lastModifiedBy>Hordos, Kayla SCIC</cp:lastModifiedBy>
  <cp:revision/>
  <dcterms:created xsi:type="dcterms:W3CDTF">2023-07-25T17:49:16Z</dcterms:created>
  <dcterms:modified xsi:type="dcterms:W3CDTF">2025-06-25T15:07:03Z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0x0101007E9B26417FC02A448203FBE41FCB5F93</vt:lpwstr>
  </property>
</Properties>
</file>